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40009_{F83F7E2F-3A37-4596-AE0F-E8DD2369C5AF}" xr6:coauthVersionLast="47" xr6:coauthVersionMax="47" xr10:uidLastSave="{00000000-0000-0000-0000-000000000000}"/>
  <bookViews>
    <workbookView xWindow="-120" yWindow="-120" windowWidth="16440" windowHeight="28440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O23" i="1" l="1"/>
  <c r="O22" i="1"/>
  <c r="O21" i="1"/>
  <c r="O43" i="1"/>
  <c r="O45" i="1"/>
  <c r="O46" i="1"/>
  <c r="C52" i="1"/>
  <c r="O44" i="1"/>
  <c r="O18" i="1"/>
  <c r="O9" i="1"/>
  <c r="O10" i="1"/>
  <c r="C49" i="1"/>
  <c r="O13" i="1"/>
  <c r="O14" i="1"/>
  <c r="O15" i="1"/>
  <c r="O25" i="1"/>
  <c r="C50" i="1"/>
  <c r="O16" i="1"/>
  <c r="O17" i="1"/>
  <c r="O19" i="1"/>
  <c r="O20" i="1"/>
  <c r="O24" i="1"/>
  <c r="O28" i="1"/>
  <c r="O34" i="1"/>
  <c r="C51" i="1"/>
  <c r="O29" i="1"/>
  <c r="O30" i="1"/>
  <c r="O31" i="1"/>
  <c r="O32" i="1"/>
  <c r="O33" i="1"/>
  <c r="O37" i="1"/>
  <c r="O38" i="1"/>
  <c r="O39" i="1"/>
  <c r="O40" i="1"/>
  <c r="O41" i="1"/>
  <c r="O42" i="1"/>
  <c r="O52" i="1"/>
  <c r="C53" i="1"/>
  <c r="O49" i="1"/>
  <c r="I51" i="1"/>
  <c r="I52" i="1"/>
  <c r="O51" i="1"/>
  <c r="C54" i="1"/>
  <c r="I50" i="1"/>
  <c r="O53" i="1"/>
  <c r="O54" i="1"/>
  <c r="O55" i="1"/>
</calcChain>
</file>

<file path=xl/sharedStrings.xml><?xml version="1.0" encoding="utf-8"?>
<sst xmlns="http://schemas.openxmlformats.org/spreadsheetml/2006/main" count="72" uniqueCount="72">
  <si>
    <t>Auto Insurance</t>
  </si>
  <si>
    <t>Gas Purchases</t>
  </si>
  <si>
    <t>LOAN interest (if loan)</t>
  </si>
  <si>
    <t>LEASE payment (if lease)</t>
  </si>
  <si>
    <t>AUTO EXPENSES:</t>
  </si>
  <si>
    <t>Property Tax Paid</t>
  </si>
  <si>
    <t>Home Insurance</t>
  </si>
  <si>
    <t>Water Bill</t>
  </si>
  <si>
    <t>Hydro (Electricity)</t>
  </si>
  <si>
    <t>Heat / Gas</t>
  </si>
  <si>
    <t>Office Supplies</t>
  </si>
  <si>
    <t>Advertising</t>
  </si>
  <si>
    <t>Salaries Paid Out</t>
  </si>
  <si>
    <t>GENERAL EXPENSES:</t>
  </si>
  <si>
    <t>Income (Monthly Total)</t>
  </si>
  <si>
    <t>INCOME: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</si>
  <si>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</si>
  <si>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</si>
  <si>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</si>
  <si>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</si>
  <si>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</si>
  <si>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</si>
  <si>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</si>
  <si>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</si>
  <si>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</si>
  <si>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</si>
  <si>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</si>
  <si>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</si>
  <si>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Monthly Totals</t>
  </si>
  <si>
    <t>Total</t>
  </si>
  <si>
    <t>Yearly Business Income &amp; Expenses</t>
  </si>
  <si>
    <t>HOME OFFICE SPACE:</t>
  </si>
  <si>
    <t>Total Km's driven in month</t>
  </si>
  <si>
    <t>Percent Auto Used for Work:</t>
  </si>
  <si>
    <t>Total General Expenses:</t>
  </si>
  <si>
    <t>Total Income:</t>
  </si>
  <si>
    <t>Total Home Office Expenses</t>
  </si>
  <si>
    <t>Total Auto Expenses:</t>
  </si>
  <si>
    <t>Total Expenses:</t>
  </si>
  <si>
    <t>Business Tracker for Client Use</t>
  </si>
  <si>
    <t>Insurance</t>
  </si>
  <si>
    <t>Year to Date Net Income:</t>
  </si>
  <si>
    <t>Total General Expenses</t>
  </si>
  <si>
    <t>Phone and Internet</t>
  </si>
  <si>
    <t xml:space="preserve">Work Supplies </t>
  </si>
  <si>
    <t>Cost of Materials Sold</t>
  </si>
  <si>
    <t>Auto Expenses</t>
  </si>
  <si>
    <t>Dues, Fees, Etc</t>
  </si>
  <si>
    <t xml:space="preserve">Office Rent </t>
  </si>
  <si>
    <t>Other Expenses</t>
  </si>
  <si>
    <t xml:space="preserve">Meals </t>
  </si>
  <si>
    <t>Home Office Expenses</t>
  </si>
  <si>
    <t>HST collected:</t>
  </si>
  <si>
    <t>Net Sales (HST backed out):</t>
  </si>
  <si>
    <t>Gross Sales (HST Included):</t>
  </si>
  <si>
    <t>Net Income Calculation:</t>
  </si>
  <si>
    <t>Year to Date Expense Breakdown:</t>
  </si>
  <si>
    <t>HST Collected on Sales</t>
  </si>
  <si>
    <t>Year to Date HST Collected (if applicable):</t>
  </si>
  <si>
    <t xml:space="preserve">Rent or Mortgage Interest </t>
  </si>
  <si>
    <t>QUICK Method Estimate (Year to Date)</t>
  </si>
  <si>
    <t>STANDARD Method Estimate (Year to Date)</t>
  </si>
  <si>
    <t>HST Paid on Eligible Expenses</t>
  </si>
  <si>
    <t>Bank Charges &amp; Interest</t>
  </si>
  <si>
    <t>Parking, Sticker, Washes</t>
  </si>
  <si>
    <t>Maintenance &amp; Repairs</t>
  </si>
  <si>
    <t xml:space="preserve">Total / Gross Income </t>
  </si>
  <si>
    <t>Eligible Expenses (HST Included)</t>
  </si>
  <si>
    <t>Eligible Expenses (HST Excluded)</t>
  </si>
  <si>
    <t>HST Owing (or refund if negative)</t>
  </si>
  <si>
    <t>Quick Method HST Owing:</t>
  </si>
  <si>
    <t>Work Km's driven in 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</si>
</sst>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i/>
      <sz val="20"/>
      <color theme="3" tint="0.39997558519241921"/>
      <name val="Calibri"/>
      <family val="2"/>
      <scheme val="minor"/>
    </font>
    <font>
      <b/>
      <i/>
      <sz val="18"/>
      <color theme="3" tint="0.3999755851924192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Border="1" applyAlignment="1" applyProtection="1">
      <alignment horizontal="center"/>
    </xf>
    <xf numFmtId="0" fontId="0" fillId="3" borderId="0" xfId="0" applyFill="1"/>
    <xf numFmtId="0" fontId="4" fillId="4" borderId="1" xfId="0" applyFont="1" applyFill="1" applyBorder="1" applyProtection="1"/>
    <xf numFmtId="0" fontId="0" fillId="4" borderId="2" xfId="0" applyFill="1" applyBorder="1" applyProtection="1"/>
    <xf numFmtId="0" fontId="5" fillId="4" borderId="2" xfId="0" applyFont="1" applyFill="1" applyBorder="1" applyProtection="1"/>
    <xf numFmtId="0" fontId="6" fillId="4" borderId="2" xfId="0" applyFont="1" applyFill="1" applyBorder="1" applyProtection="1"/>
    <xf numFmtId="0" fontId="0" fillId="4" borderId="3" xfId="0" applyFill="1" applyBorder="1" applyProtection="1"/>
    <xf numFmtId="42" fontId="7" fillId="4" borderId="4" xfId="0" applyNumberFormat="1" applyFont="1" applyFill="1" applyBorder="1" applyAlignment="1" applyProtection="1">
      <alignment horizontal="center"/>
    </xf>
    <xf numFmtId="42" fontId="2" fillId="3" borderId="5" xfId="0" applyNumberFormat="1" applyFont="1" applyFill="1" applyBorder="1" applyAlignment="1" applyProtection="1">
      <alignment horizontal="center"/>
    </xf>
    <xf numFmtId="42" fontId="0" fillId="3" borderId="6" xfId="0" applyNumberFormat="1" applyFont="1" applyFill="1" applyBorder="1" applyProtection="1"/>
    <xf numFmtId="42" fontId="0" fillId="0" borderId="7" xfId="0" applyNumberFormat="1" applyFont="1" applyBorder="1" applyProtection="1"/>
    <xf numFmtId="42" fontId="1" fillId="5" borderId="8" xfId="1" applyNumberFormat="1" applyFont="1" applyFill="1" applyBorder="1" applyProtection="1">
      <protection locked="0"/>
    </xf>
    <xf numFmtId="42" fontId="2" fillId="6" borderId="9" xfId="0" applyNumberFormat="1" applyFont="1" applyFill="1" applyBorder="1" applyProtection="1"/>
    <xf numFmtId="42" fontId="2" fillId="7" borderId="10" xfId="0" applyNumberFormat="1" applyFont="1" applyFill="1" applyBorder="1" applyProtection="1"/>
    <xf numFmtId="42" fontId="1" fillId="7" borderId="11" xfId="1" applyNumberFormat="1" applyFont="1" applyFill="1" applyBorder="1" applyProtection="1"/>
    <xf numFmtId="42" fontId="2" fillId="7" borderId="12" xfId="0" applyNumberFormat="1" applyFont="1" applyFill="1" applyBorder="1" applyProtection="1"/>
    <xf numFmtId="42" fontId="0" fillId="3" borderId="0" xfId="0" applyNumberFormat="1" applyFont="1" applyFill="1" applyBorder="1" applyProtection="1"/>
    <xf numFmtId="42" fontId="1" fillId="3" borderId="0" xfId="1" applyNumberFormat="1" applyFont="1" applyFill="1" applyBorder="1" applyProtection="1"/>
    <xf numFmtId="42" fontId="1" fillId="3" borderId="2" xfId="1" applyNumberFormat="1" applyFont="1" applyFill="1" applyBorder="1" applyProtection="1"/>
    <xf numFmtId="42" fontId="2" fillId="3" borderId="6" xfId="0" applyNumberFormat="1" applyFont="1" applyFill="1" applyBorder="1" applyProtection="1"/>
    <xf numFmtId="42" fontId="1" fillId="5" borderId="13" xfId="1" applyNumberFormat="1" applyFont="1" applyFill="1" applyBorder="1" applyProtection="1">
      <protection locked="0"/>
    </xf>
    <xf numFmtId="42" fontId="1" fillId="3" borderId="5" xfId="1" applyNumberFormat="1" applyFont="1" applyFill="1" applyBorder="1" applyProtection="1"/>
    <xf numFmtId="42" fontId="0" fillId="0" borderId="7" xfId="0" applyNumberFormat="1" applyFont="1" applyFill="1" applyBorder="1" applyProtection="1"/>
    <xf numFmtId="42" fontId="0" fillId="7" borderId="11" xfId="0" applyNumberFormat="1" applyFont="1" applyFill="1" applyBorder="1" applyProtection="1"/>
    <xf numFmtId="42" fontId="2" fillId="8" borderId="1" xfId="0" applyNumberFormat="1" applyFont="1" applyFill="1" applyBorder="1" applyProtection="1"/>
    <xf numFmtId="42" fontId="0" fillId="8" borderId="3" xfId="0" applyNumberFormat="1" applyFill="1" applyBorder="1" applyProtection="1"/>
    <xf numFmtId="42" fontId="0" fillId="3" borderId="0" xfId="0" applyNumberFormat="1" applyFill="1" applyBorder="1" applyProtection="1"/>
    <xf numFmtId="42" fontId="0" fillId="3" borderId="0" xfId="0" applyNumberFormat="1" applyFill="1" applyBorder="1"/>
    <xf numFmtId="42" fontId="2" fillId="6" borderId="4" xfId="0" applyNumberFormat="1" applyFont="1" applyFill="1" applyBorder="1" applyProtection="1"/>
    <xf numFmtId="42" fontId="2" fillId="5" borderId="6" xfId="0" applyNumberFormat="1" applyFont="1" applyFill="1" applyBorder="1" applyProtection="1"/>
    <xf numFmtId="42" fontId="2" fillId="6" borderId="7" xfId="0" applyNumberFormat="1" applyFont="1" applyFill="1" applyBorder="1" applyProtection="1"/>
    <xf numFmtId="42" fontId="2" fillId="5" borderId="9" xfId="0" applyNumberFormat="1" applyFont="1" applyFill="1" applyBorder="1" applyProtection="1"/>
    <xf numFmtId="42" fontId="2" fillId="8" borderId="10" xfId="0" applyNumberFormat="1" applyFont="1" applyFill="1" applyBorder="1" applyProtection="1"/>
    <xf numFmtId="42" fontId="2" fillId="8" borderId="12" xfId="0" applyNumberFormat="1" applyFont="1" applyFill="1" applyBorder="1" applyProtection="1"/>
    <xf numFmtId="42" fontId="8" fillId="3" borderId="0" xfId="0" applyNumberFormat="1" applyFont="1" applyFill="1" applyBorder="1" applyProtection="1"/>
    <xf numFmtId="42" fontId="0" fillId="8" borderId="2" xfId="0" applyNumberFormat="1" applyFill="1" applyBorder="1" applyProtection="1"/>
    <xf numFmtId="42" fontId="0" fillId="6" borderId="4" xfId="0" applyNumberFormat="1" applyFont="1" applyFill="1" applyBorder="1" applyProtection="1"/>
    <xf numFmtId="42" fontId="0" fillId="6" borderId="5" xfId="0" applyNumberFormat="1" applyFill="1" applyBorder="1" applyProtection="1"/>
    <xf numFmtId="42" fontId="0" fillId="5" borderId="6" xfId="0" applyNumberFormat="1" applyFill="1" applyBorder="1" applyProtection="1"/>
    <xf numFmtId="42" fontId="0" fillId="6" borderId="7" xfId="0" applyNumberFormat="1" applyFill="1" applyBorder="1"/>
    <xf numFmtId="42" fontId="0" fillId="6" borderId="0" xfId="0" applyNumberFormat="1" applyFill="1" applyBorder="1" applyProtection="1"/>
    <xf numFmtId="42" fontId="0" fillId="5" borderId="9" xfId="0" applyNumberFormat="1" applyFill="1" applyBorder="1" applyProtection="1"/>
    <xf numFmtId="42" fontId="0" fillId="6" borderId="11" xfId="0" applyNumberFormat="1" applyFill="1" applyBorder="1" applyProtection="1"/>
    <xf numFmtId="42" fontId="2" fillId="5" borderId="12" xfId="0" applyNumberFormat="1" applyFont="1" applyFill="1" applyBorder="1" applyProtection="1"/>
    <xf numFmtId="42" fontId="0" fillId="6" borderId="7" xfId="0" applyNumberFormat="1" applyFill="1" applyBorder="1" applyProtection="1"/>
    <xf numFmtId="42" fontId="0" fillId="6" borderId="7" xfId="0" applyNumberFormat="1" applyFont="1" applyFill="1" applyBorder="1" applyProtection="1"/>
    <xf numFmtId="42" fontId="0" fillId="8" borderId="2" xfId="0" applyNumberFormat="1" applyFont="1" applyFill="1" applyBorder="1" applyProtection="1"/>
    <xf numFmtId="42" fontId="0" fillId="8" borderId="3" xfId="0" applyNumberFormat="1" applyFont="1" applyFill="1" applyBorder="1" applyProtection="1"/>
    <xf numFmtId="0" fontId="0" fillId="3" borderId="0" xfId="0" applyFill="1" applyBorder="1"/>
    <xf numFmtId="42" fontId="0" fillId="5" borderId="9" xfId="0" applyNumberFormat="1" applyFont="1" applyFill="1" applyBorder="1" applyProtection="1"/>
    <xf numFmtId="42" fontId="0" fillId="5" borderId="9" xfId="0" applyNumberFormat="1" applyFont="1" applyFill="1" applyBorder="1"/>
    <xf numFmtId="42" fontId="0" fillId="3" borderId="9" xfId="0" applyNumberFormat="1" applyFill="1" applyBorder="1" applyProtection="1"/>
    <xf numFmtId="42" fontId="0" fillId="3" borderId="7" xfId="0" applyNumberFormat="1" applyFill="1" applyBorder="1" applyProtection="1"/>
    <xf numFmtId="42" fontId="0" fillId="3" borderId="7" xfId="0" applyNumberFormat="1" applyFont="1" applyFill="1" applyBorder="1" applyProtection="1"/>
    <xf numFmtId="42" fontId="0" fillId="6" borderId="0" xfId="0" applyNumberFormat="1" applyFill="1" applyBorder="1"/>
    <xf numFmtId="42" fontId="2" fillId="6" borderId="10" xfId="0" applyNumberFormat="1" applyFont="1" applyFill="1" applyBorder="1" applyProtection="1"/>
    <xf numFmtId="42" fontId="2" fillId="6" borderId="11" xfId="0" applyNumberFormat="1" applyFont="1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0" fontId="0" fillId="3" borderId="7" xfId="0" applyFill="1" applyBorder="1" applyProtection="1"/>
    <xf numFmtId="0" fontId="0" fillId="3" borderId="0" xfId="0" applyFill="1" applyBorder="1" applyProtection="1"/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42" fontId="2" fillId="3" borderId="9" xfId="0" applyNumberFormat="1" applyFont="1" applyFill="1" applyBorder="1" applyProtection="1"/>
    <xf numFmtId="42" fontId="2" fillId="3" borderId="7" xfId="0" applyNumberFormat="1" applyFont="1" applyFill="1" applyBorder="1" applyProtection="1"/>
    <xf numFmtId="42" fontId="0" fillId="3" borderId="4" xfId="0" applyNumberFormat="1" applyFont="1" applyFill="1" applyBorder="1" applyProtection="1"/>
    <xf numFmtId="0" fontId="0" fillId="3" borderId="7" xfId="0" applyFill="1" applyBorder="1"/>
    <xf numFmtId="0" fontId="9" fillId="3" borderId="0" xfId="0" applyFont="1" applyFill="1" applyBorder="1" applyProtection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2" fillId="6" borderId="9" xfId="0" applyNumberFormat="1" applyFont="1" applyFill="1" applyBorder="1" applyAlignment="1" applyProtection="1">
      <alignment horizontal="center"/>
    </xf>
    <xf numFmtId="9" fontId="0" fillId="6" borderId="9" xfId="0" applyNumberFormat="1" applyFont="1" applyFill="1" applyBorder="1" applyAlignment="1" applyProtection="1">
      <alignment horizontal="center"/>
    </xf>
    <xf numFmtId="0" fontId="1" fillId="6" borderId="8" xfId="1" applyNumberFormat="1" applyFont="1" applyFill="1" applyBorder="1" applyProtection="1">
      <protection locked="0"/>
    </xf>
    <xf numFmtId="0" fontId="0" fillId="6" borderId="8" xfId="0" applyNumberFormat="1" applyFont="1" applyFill="1" applyBorder="1" applyProtection="1">
      <protection locked="0"/>
    </xf>
    <xf numFmtId="0" fontId="9" fillId="3" borderId="7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5A-4F81-B3E7-FEF8FFE37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5A-4F81-B3E7-FEF8FFE377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5A-4F81-B3E7-FEF8FFE377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5A-4F81-B3E7-FEF8FFE3779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5A-4F81-B3E7-FEF8FFE3779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85A-4F81-B3E7-FEF8FFE3779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85A-4F81-B3E7-FEF8FFE3779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85A-4F81-B3E7-FEF8FFE3779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85A-4F81-B3E7-FEF8FFE3779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85A-4F81-B3E7-FEF8FFE3779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85A-4F81-B3E7-FEF8FFE3779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85A-4F81-B3E7-FEF8FFE3779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85A-4F81-B3E7-FEF8FFE3779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85A-4F81-B3E7-FEF8FFE37790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(Sheet1!$B$13:$B$24,Sheet1!$B$34,Sheet1!$B$46)</c:f>
              <c:strCache>
                <c:ptCount val="14"/>
                <c:pt idx="0">
                  <c:v> Cost of Materials Sold </c:v>
                </c:pt>
                <c:pt idx="1">
                  <c:v> Salaries Paid Out </c:v>
                </c:pt>
                <c:pt idx="2">
                  <c:v> Advertising </c:v>
                </c:pt>
                <c:pt idx="3">
                  <c:v> Meals  </c:v>
                </c:pt>
                <c:pt idx="4">
                  <c:v> Dues, Fees, Etc </c:v>
                </c:pt>
                <c:pt idx="5">
                  <c:v> Office Rent  </c:v>
                </c:pt>
                <c:pt idx="6">
                  <c:v> Office Supplies </c:v>
                </c:pt>
                <c:pt idx="7">
                  <c:v> Phone and Internet </c:v>
                </c:pt>
                <c:pt idx="8">
                  <c:v> Work Supplies  </c:v>
                </c:pt>
                <c:pt idx="9">
                  <c:v> Insurance </c:v>
                </c:pt>
                <c:pt idx="10">
                  <c:v> Bank Charges &amp; Interest </c:v>
                </c:pt>
                <c:pt idx="11">
                  <c:v> Other Expenses </c:v>
                </c:pt>
                <c:pt idx="12">
                  <c:v> Home Office Expenses </c:v>
                </c:pt>
                <c:pt idx="13">
                  <c:v> Auto Expenses </c:v>
                </c:pt>
              </c:strCache>
            </c:strRef>
          </c:cat>
          <c:val>
            <c:numRef>
              <c:f>(Sheet1!$O$13:$O$24,Sheet1!$O$34,Sheet1!$O$46)</c:f>
              <c:numCache>
                <c:formatCode>_("$"* #,##0_);_("$"* \(#,##0\);_("$"* "-"_);_(@_)</c:formatCode>
                <c:ptCount val="14"/>
                <c:pt idx="0">
                  <c:v>300</c:v>
                </c:pt>
                <c:pt idx="1">
                  <c:v>100</c:v>
                </c:pt>
                <c:pt idx="2">
                  <c:v>500</c:v>
                </c:pt>
                <c:pt idx="3">
                  <c:v>100</c:v>
                </c:pt>
                <c:pt idx="4">
                  <c:v>300</c:v>
                </c:pt>
                <c:pt idx="5">
                  <c:v>100</c:v>
                </c:pt>
                <c:pt idx="6">
                  <c:v>100</c:v>
                </c:pt>
                <c:pt idx="7">
                  <c:v>200</c:v>
                </c:pt>
                <c:pt idx="8">
                  <c:v>100</c:v>
                </c:pt>
                <c:pt idx="9">
                  <c:v>300</c:v>
                </c:pt>
                <c:pt idx="10">
                  <c:v>200</c:v>
                </c:pt>
                <c:pt idx="11">
                  <c:v>100</c:v>
                </c:pt>
                <c:pt idx="12">
                  <c:v>224.25</c:v>
                </c:pt>
                <c:pt idx="13">
                  <c:v>397.40000000000003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5A-4F81-B3E7-FEF8FFE37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43678825861057"/>
          <c:y val="0.22962242671473293"/>
          <c:w val="0.12507879372221331"/>
          <c:h val="0.508610346899408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38100</xdr:rowOff>
    </xdr:from>
    <xdr:to>
      <xdr:col>15</xdr:col>
      <xdr:colOff>19050</xdr:colOff>
      <xdr:row>90</xdr:row>
      <xdr:rowOff>161925</xdr:rowOff>
    </xdr:to>
    <xdr:graphicFrame macro="">
      <xdr:nvGraphicFramePr>
        <xdr:cNvPr id="1435" name="Chart 3">
          <a:extLst>
            <a:ext uri="{FF2B5EF4-FFF2-40B4-BE49-F238E27FC236}">
              <a16:creationId xmlns:a16="http://schemas.microsoft.com/office/drawing/2014/main" id="{C86E02AA-BCF8-427C-8B6B-940D063DF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1</xdr:row>
      <xdr:rowOff>57150</xdr:rowOff>
    </xdr:from>
    <xdr:to>
      <xdr:col>4</xdr:col>
      <xdr:colOff>523875</xdr:colOff>
      <xdr:row>3</xdr:row>
      <xdr:rowOff>47625</xdr:rowOff>
    </xdr:to>
    <xdr:pic>
      <xdr:nvPicPr>
        <xdr:cNvPr id="1436" name="Picture 4" descr="Green &amp; Company">
          <a:extLst>
            <a:ext uri="{FF2B5EF4-FFF2-40B4-BE49-F238E27FC236}">
              <a16:creationId xmlns:a16="http://schemas.microsoft.com/office/drawing/2014/main" id="{62E32612-779A-433B-A56A-C21512DF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7200"/>
          <a:ext cx="3829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tabSelected="1" zoomScale="85" zoomScaleNormal="85" workbookViewId="0">
      <selection activeCell="I2" sqref="I2"/>
    </sheetView>
  </sheetViews>
  <sheetFormatPr defaultRowHeight="15" x14ac:dyDescent="0.25"/>
  <cols>
    <col min="1" max="1" width="6.7109375" customWidth="1"/>
    <col min="2" max="2" width="27.5703125" customWidth="1"/>
    <col min="3" max="3" width="12.28515625" customWidth="1"/>
    <col min="4" max="4" width="10.7109375" customWidth="1"/>
    <col min="5" max="6" width="10.85546875" customWidth="1"/>
    <col min="7" max="7" width="10.7109375" customWidth="1"/>
    <col min="8" max="8" width="10.85546875" customWidth="1"/>
    <col min="9" max="9" width="12.7109375" customWidth="1"/>
    <col min="10" max="10" width="10.7109375" customWidth="1"/>
    <col min="11" max="11" width="11.140625" customWidth="1"/>
    <col min="12" max="12" width="10.7109375" customWidth="1"/>
    <col min="13" max="13" width="11" customWidth="1"/>
    <col min="14" max="14" width="11.7109375" customWidth="1"/>
    <col min="15" max="15" width="12.5703125" customWidth="1"/>
    <col min="16" max="16" width="6.42578125" customWidth="1"/>
  </cols>
  <sheetData>
    <row r="1" spans="1:16" ht="31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4.5" customHeight="1" x14ac:dyDescent="0.25">
      <c r="A2" s="2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2"/>
    </row>
    <row r="3" spans="1:16" ht="23.25" x14ac:dyDescent="0.35">
      <c r="A3" s="2"/>
      <c r="B3" s="79" t="s">
        <v>39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1"/>
      <c r="P3" s="2"/>
    </row>
    <row r="4" spans="1:16" ht="18.75" x14ac:dyDescent="0.3">
      <c r="A4" s="2"/>
      <c r="B4" s="81" t="s">
        <v>30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61"/>
      <c r="P4" s="2"/>
    </row>
    <row r="5" spans="1:16" x14ac:dyDescent="0.25">
      <c r="A5" s="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1"/>
      <c r="P5" s="2"/>
    </row>
    <row r="6" spans="1:16" x14ac:dyDescent="0.25">
      <c r="A6" s="2"/>
      <c r="B6" s="64" t="s">
        <v>28</v>
      </c>
      <c r="C6" s="1" t="s">
        <v>27</v>
      </c>
      <c r="D6" s="1" t="s">
        <v>26</v>
      </c>
      <c r="E6" s="1" t="s">
        <v>25</v>
      </c>
      <c r="F6" s="1" t="s">
        <v>24</v>
      </c>
      <c r="G6" s="1" t="s">
        <v>23</v>
      </c>
      <c r="H6" s="1" t="s">
        <v>22</v>
      </c>
      <c r="I6" s="1" t="s">
        <v>21</v>
      </c>
      <c r="J6" s="1" t="s">
        <v>20</v>
      </c>
      <c r="K6" s="1" t="s">
        <v>19</v>
      </c>
      <c r="L6" s="1" t="s">
        <v>18</v>
      </c>
      <c r="M6" s="1" t="s">
        <v>17</v>
      </c>
      <c r="N6" s="1" t="s">
        <v>16</v>
      </c>
      <c r="O6" s="65" t="s">
        <v>29</v>
      </c>
      <c r="P6" s="2"/>
    </row>
    <row r="7" spans="1:16" x14ac:dyDescent="0.25">
      <c r="A7" s="2"/>
      <c r="B7" s="6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65"/>
      <c r="P7" s="2"/>
    </row>
    <row r="8" spans="1:16" x14ac:dyDescent="0.25">
      <c r="A8" s="2"/>
      <c r="B8" s="8" t="s">
        <v>15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2"/>
    </row>
    <row r="9" spans="1:16" x14ac:dyDescent="0.25">
      <c r="A9" s="2"/>
      <c r="B9" s="11" t="s">
        <v>14</v>
      </c>
      <c r="C9" s="12">
        <v>100000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>
        <f t="shared" ref="O9:O24" si="0">SUM(C9:N9)</f>
        <v>100000</v>
      </c>
      <c r="P9" s="2"/>
    </row>
    <row r="10" spans="1:16" x14ac:dyDescent="0.25">
      <c r="A10" s="2"/>
      <c r="B10" s="14" t="s">
        <v>35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>SUM(O9)</f>
        <v>100000</v>
      </c>
      <c r="P10" s="2"/>
    </row>
    <row r="11" spans="1:16" x14ac:dyDescent="0.25">
      <c r="A11" s="2"/>
      <c r="B11" s="5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66"/>
      <c r="P11" s="2"/>
    </row>
    <row r="12" spans="1:16" x14ac:dyDescent="0.25">
      <c r="A12" s="2"/>
      <c r="B12" s="8" t="s">
        <v>13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2"/>
    </row>
    <row r="13" spans="1:16" x14ac:dyDescent="0.25">
      <c r="A13" s="2"/>
      <c r="B13" s="11" t="s">
        <v>45</v>
      </c>
      <c r="C13" s="21">
        <v>300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3">
        <f t="shared" si="0"/>
        <v>300</v>
      </c>
      <c r="P13" s="2"/>
    </row>
    <row r="14" spans="1:16" x14ac:dyDescent="0.25">
      <c r="A14" s="2"/>
      <c r="B14" s="11" t="s">
        <v>12</v>
      </c>
      <c r="C14" s="12">
        <v>100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>
        <f t="shared" si="0"/>
        <v>100</v>
      </c>
      <c r="P14" s="2"/>
    </row>
    <row r="15" spans="1:16" x14ac:dyDescent="0.25">
      <c r="A15" s="2"/>
      <c r="B15" s="11" t="s">
        <v>11</v>
      </c>
      <c r="C15" s="12">
        <v>500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>
        <f t="shared" si="0"/>
        <v>500</v>
      </c>
      <c r="P15" s="2"/>
    </row>
    <row r="16" spans="1:16" x14ac:dyDescent="0.25">
      <c r="A16" s="2"/>
      <c r="B16" s="11" t="s">
        <v>50</v>
      </c>
      <c r="C16" s="12">
        <v>100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>
        <f t="shared" si="0"/>
        <v>100</v>
      </c>
      <c r="P16" s="2"/>
    </row>
    <row r="17" spans="1:16" x14ac:dyDescent="0.25">
      <c r="A17" s="2"/>
      <c r="B17" s="11" t="s">
        <v>47</v>
      </c>
      <c r="C17" s="12">
        <v>300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>
        <f t="shared" si="0"/>
        <v>300</v>
      </c>
      <c r="P17" s="2"/>
    </row>
    <row r="18" spans="1:16" x14ac:dyDescent="0.25">
      <c r="A18" s="2"/>
      <c r="B18" s="11" t="s">
        <v>48</v>
      </c>
      <c r="C18" s="12">
        <v>100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>
        <f t="shared" si="0"/>
        <v>100</v>
      </c>
      <c r="P18" s="2"/>
    </row>
    <row r="19" spans="1:16" x14ac:dyDescent="0.25">
      <c r="A19" s="2"/>
      <c r="B19" s="11" t="s">
        <v>10</v>
      </c>
      <c r="C19" s="12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>
        <f t="shared" si="0"/>
        <v>100</v>
      </c>
      <c r="P19" s="2"/>
    </row>
    <row r="20" spans="1:16" x14ac:dyDescent="0.25">
      <c r="A20" s="2"/>
      <c r="B20" s="11" t="s">
        <v>43</v>
      </c>
      <c r="C20" s="12">
        <v>200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>
        <f t="shared" si="0"/>
        <v>200</v>
      </c>
      <c r="P20" s="2"/>
    </row>
    <row r="21" spans="1:16" x14ac:dyDescent="0.25">
      <c r="A21" s="2"/>
      <c r="B21" s="11" t="s">
        <v>44</v>
      </c>
      <c r="C21" s="12">
        <v>100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>
        <f t="shared" si="0"/>
        <v>100</v>
      </c>
      <c r="P21" s="2"/>
    </row>
    <row r="22" spans="1:16" x14ac:dyDescent="0.25">
      <c r="A22" s="2"/>
      <c r="B22" s="11" t="s">
        <v>40</v>
      </c>
      <c r="C22" s="12">
        <v>300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300</v>
      </c>
      <c r="P22" s="2"/>
    </row>
    <row r="23" spans="1:16" x14ac:dyDescent="0.25">
      <c r="A23" s="2"/>
      <c r="B23" s="11" t="s">
        <v>63</v>
      </c>
      <c r="C23" s="12">
        <v>200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200</v>
      </c>
      <c r="P23" s="2"/>
    </row>
    <row r="24" spans="1:16" x14ac:dyDescent="0.25">
      <c r="A24" s="2"/>
      <c r="B24" s="11" t="s">
        <v>49</v>
      </c>
      <c r="C24" s="12">
        <v>100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>
        <f t="shared" si="0"/>
        <v>100</v>
      </c>
      <c r="P24" s="2"/>
    </row>
    <row r="25" spans="1:16" x14ac:dyDescent="0.25">
      <c r="A25" s="2"/>
      <c r="B25" s="14" t="s">
        <v>42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>
        <f>SUM(O12:O24)</f>
        <v>2400</v>
      </c>
      <c r="P25" s="2"/>
    </row>
    <row r="26" spans="1:16" x14ac:dyDescent="0.25">
      <c r="A26" s="2"/>
      <c r="B26" s="6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6"/>
      <c r="P26" s="2"/>
    </row>
    <row r="27" spans="1:16" x14ac:dyDescent="0.25">
      <c r="A27" s="2"/>
      <c r="B27" s="8" t="s">
        <v>31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0"/>
      <c r="P27" s="2"/>
    </row>
    <row r="28" spans="1:16" x14ac:dyDescent="0.25">
      <c r="A28" s="2"/>
      <c r="B28" s="11" t="s">
        <v>59</v>
      </c>
      <c r="C28" s="12">
        <v>100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>
        <f t="shared" ref="O28:O33" si="1">SUM(C28:N28)</f>
        <v>100</v>
      </c>
      <c r="P28" s="2"/>
    </row>
    <row r="29" spans="1:16" x14ac:dyDescent="0.25">
      <c r="A29" s="2"/>
      <c r="B29" s="11" t="s">
        <v>9</v>
      </c>
      <c r="C29" s="12">
        <v>299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>
        <f t="shared" si="1"/>
        <v>299</v>
      </c>
      <c r="P29" s="2"/>
    </row>
    <row r="30" spans="1:16" x14ac:dyDescent="0.25">
      <c r="A30" s="2"/>
      <c r="B30" s="11" t="s">
        <v>8</v>
      </c>
      <c r="C30" s="12">
        <v>199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>
        <f t="shared" si="1"/>
        <v>199</v>
      </c>
      <c r="P30" s="2"/>
    </row>
    <row r="31" spans="1:16" x14ac:dyDescent="0.25">
      <c r="A31" s="2"/>
      <c r="B31" s="11" t="s">
        <v>7</v>
      </c>
      <c r="C31" s="12">
        <v>499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>
        <f t="shared" si="1"/>
        <v>499</v>
      </c>
      <c r="P31" s="2"/>
    </row>
    <row r="32" spans="1:16" x14ac:dyDescent="0.25">
      <c r="A32" s="2"/>
      <c r="B32" s="11" t="s">
        <v>6</v>
      </c>
      <c r="C32" s="12">
        <v>199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>
        <f t="shared" si="1"/>
        <v>199</v>
      </c>
      <c r="P32" s="2"/>
    </row>
    <row r="33" spans="1:16" x14ac:dyDescent="0.25">
      <c r="A33" s="2"/>
      <c r="B33" s="11" t="s">
        <v>5</v>
      </c>
      <c r="C33" s="12">
        <v>199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>
        <f t="shared" si="1"/>
        <v>199</v>
      </c>
      <c r="P33" s="2"/>
    </row>
    <row r="34" spans="1:16" x14ac:dyDescent="0.25">
      <c r="A34" s="2"/>
      <c r="B34" s="14" t="s">
        <v>51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>
        <f>SUM(O28:O33) *0.15</f>
        <v>224.25</v>
      </c>
      <c r="P34" s="2"/>
    </row>
    <row r="35" spans="1:16" x14ac:dyDescent="0.25">
      <c r="A35" s="2"/>
      <c r="B35" s="6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66"/>
      <c r="P35" s="2"/>
    </row>
    <row r="36" spans="1:16" x14ac:dyDescent="0.25">
      <c r="A36" s="2"/>
      <c r="B36" s="8" t="s">
        <v>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0"/>
      <c r="P36" s="2"/>
    </row>
    <row r="37" spans="1:16" x14ac:dyDescent="0.25">
      <c r="A37" s="2"/>
      <c r="B37" s="11" t="s">
        <v>3</v>
      </c>
      <c r="C37" s="12">
        <v>199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>
        <f t="shared" ref="O37:O44" si="2">SUM(C37:N37)</f>
        <v>199</v>
      </c>
      <c r="P37" s="2"/>
    </row>
    <row r="38" spans="1:16" x14ac:dyDescent="0.25">
      <c r="A38" s="2"/>
      <c r="B38" s="11" t="s">
        <v>2</v>
      </c>
      <c r="C38" s="12">
        <v>290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>
        <f t="shared" si="2"/>
        <v>290</v>
      </c>
      <c r="P38" s="2"/>
    </row>
    <row r="39" spans="1:16" x14ac:dyDescent="0.25">
      <c r="A39" s="2"/>
      <c r="B39" s="11" t="s">
        <v>1</v>
      </c>
      <c r="C39" s="12">
        <v>1000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>
        <f t="shared" si="2"/>
        <v>1000</v>
      </c>
      <c r="P39" s="2"/>
    </row>
    <row r="40" spans="1:16" x14ac:dyDescent="0.25">
      <c r="A40" s="2"/>
      <c r="B40" s="11" t="s">
        <v>0</v>
      </c>
      <c r="C40" s="12">
        <v>100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>
        <f t="shared" si="2"/>
        <v>100</v>
      </c>
      <c r="P40" s="2"/>
    </row>
    <row r="41" spans="1:16" x14ac:dyDescent="0.25">
      <c r="A41" s="2"/>
      <c r="B41" s="11" t="s">
        <v>64</v>
      </c>
      <c r="C41" s="12">
        <v>199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>
        <f t="shared" si="2"/>
        <v>199</v>
      </c>
      <c r="P41" s="2"/>
    </row>
    <row r="42" spans="1:16" x14ac:dyDescent="0.25">
      <c r="A42" s="2"/>
      <c r="B42" s="11" t="s">
        <v>65</v>
      </c>
      <c r="C42" s="12">
        <v>199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>
        <f t="shared" si="2"/>
        <v>199</v>
      </c>
      <c r="P42" s="2"/>
    </row>
    <row r="43" spans="1:16" x14ac:dyDescent="0.25">
      <c r="A43" s="2"/>
      <c r="B43" s="11" t="s">
        <v>71</v>
      </c>
      <c r="C43" s="77">
        <v>100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5">
        <f t="shared" si="2"/>
        <v>100</v>
      </c>
      <c r="P43" s="2"/>
    </row>
    <row r="44" spans="1:16" x14ac:dyDescent="0.25">
      <c r="A44" s="2"/>
      <c r="B44" s="23" t="s">
        <v>32</v>
      </c>
      <c r="C44" s="77">
        <v>500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5">
        <f t="shared" si="2"/>
        <v>500</v>
      </c>
      <c r="P44" s="2"/>
    </row>
    <row r="45" spans="1:16" x14ac:dyDescent="0.25">
      <c r="A45" s="2"/>
      <c r="B45" s="23" t="s">
        <v>33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76">
        <f>O43/O44</f>
        <v>0.2</v>
      </c>
      <c r="P45" s="2"/>
    </row>
    <row r="46" spans="1:16" x14ac:dyDescent="0.25">
      <c r="A46" s="2"/>
      <c r="B46" s="14" t="s">
        <v>46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6">
        <f>SUM(O37:O42) *O45</f>
        <v>397.40000000000003</v>
      </c>
      <c r="P46" s="2"/>
    </row>
    <row r="47" spans="1:16" x14ac:dyDescent="0.25">
      <c r="A47" s="2"/>
      <c r="B47" s="5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52"/>
      <c r="P47" s="2"/>
    </row>
    <row r="48" spans="1:16" x14ac:dyDescent="0.25">
      <c r="A48" s="2"/>
      <c r="B48" s="25" t="s">
        <v>55</v>
      </c>
      <c r="C48" s="26"/>
      <c r="D48" s="27"/>
      <c r="E48" s="2"/>
      <c r="F48" s="2"/>
      <c r="G48" s="2"/>
      <c r="H48" s="2"/>
      <c r="I48" s="2"/>
      <c r="J48" s="2"/>
      <c r="K48" s="2"/>
      <c r="L48" s="25" t="s">
        <v>60</v>
      </c>
      <c r="M48" s="36"/>
      <c r="N48" s="36"/>
      <c r="O48" s="26"/>
      <c r="P48" s="2"/>
    </row>
    <row r="49" spans="1:16" x14ac:dyDescent="0.25">
      <c r="A49" s="2"/>
      <c r="B49" s="29" t="s">
        <v>66</v>
      </c>
      <c r="C49" s="30">
        <f>O10</f>
        <v>100000</v>
      </c>
      <c r="D49" s="27"/>
      <c r="E49" s="2"/>
      <c r="F49" s="25" t="s">
        <v>58</v>
      </c>
      <c r="G49" s="36"/>
      <c r="H49" s="36"/>
      <c r="I49" s="26"/>
      <c r="J49" s="2"/>
      <c r="K49" s="2"/>
      <c r="L49" s="45" t="s">
        <v>70</v>
      </c>
      <c r="M49" s="41"/>
      <c r="N49" s="41"/>
      <c r="O49" s="32">
        <f>C49*0.088-300</f>
        <v>8500</v>
      </c>
      <c r="P49" s="2"/>
    </row>
    <row r="50" spans="1:16" x14ac:dyDescent="0.25">
      <c r="A50" s="2"/>
      <c r="B50" s="31" t="s">
        <v>34</v>
      </c>
      <c r="C50" s="32">
        <f>O25</f>
        <v>2400</v>
      </c>
      <c r="D50" s="27"/>
      <c r="E50" s="2"/>
      <c r="F50" s="37" t="s">
        <v>54</v>
      </c>
      <c r="G50" s="38"/>
      <c r="H50" s="38"/>
      <c r="I50" s="39">
        <f>C49</f>
        <v>100000</v>
      </c>
      <c r="J50" s="2"/>
      <c r="K50" s="2"/>
      <c r="L50" s="25" t="s">
        <v>61</v>
      </c>
      <c r="M50" s="47"/>
      <c r="N50" s="47"/>
      <c r="O50" s="48"/>
      <c r="P50" s="2"/>
    </row>
    <row r="51" spans="1:16" x14ac:dyDescent="0.25">
      <c r="A51" s="2"/>
      <c r="B51" s="31" t="s">
        <v>36</v>
      </c>
      <c r="C51" s="32">
        <f>O34</f>
        <v>224.25</v>
      </c>
      <c r="D51" s="27"/>
      <c r="E51" s="2"/>
      <c r="F51" s="40" t="s">
        <v>53</v>
      </c>
      <c r="G51" s="41"/>
      <c r="H51" s="41"/>
      <c r="I51" s="42">
        <f>1/1.13*C49</f>
        <v>88495.575221238949</v>
      </c>
      <c r="J51" s="2"/>
      <c r="K51" s="2"/>
      <c r="L51" s="45" t="s">
        <v>57</v>
      </c>
      <c r="M51" s="41"/>
      <c r="N51" s="41"/>
      <c r="O51" s="42">
        <f>I52</f>
        <v>11504.424778761051</v>
      </c>
      <c r="P51" s="2"/>
    </row>
    <row r="52" spans="1:16" x14ac:dyDescent="0.25">
      <c r="A52" s="2"/>
      <c r="B52" s="31" t="s">
        <v>37</v>
      </c>
      <c r="C52" s="32">
        <f>O46</f>
        <v>397.40000000000003</v>
      </c>
      <c r="D52" s="27"/>
      <c r="E52" s="28"/>
      <c r="F52" s="56" t="s">
        <v>52</v>
      </c>
      <c r="G52" s="43"/>
      <c r="H52" s="43"/>
      <c r="I52" s="44">
        <f>C49-I51</f>
        <v>11504.424778761051</v>
      </c>
      <c r="J52" s="2"/>
      <c r="K52" s="2"/>
      <c r="L52" s="46" t="s">
        <v>67</v>
      </c>
      <c r="M52" s="41"/>
      <c r="N52" s="41"/>
      <c r="O52" s="50">
        <f>C50+C52-O14-O22-O23</f>
        <v>2197.4</v>
      </c>
      <c r="P52" s="2"/>
    </row>
    <row r="53" spans="1:16" x14ac:dyDescent="0.25">
      <c r="A53" s="2"/>
      <c r="B53" s="31" t="s">
        <v>38</v>
      </c>
      <c r="C53" s="32">
        <f>SUM(C50:C52)</f>
        <v>3021.65</v>
      </c>
      <c r="D53" s="27"/>
      <c r="E53" s="49"/>
      <c r="F53" s="49"/>
      <c r="G53" s="49"/>
      <c r="H53" s="49"/>
      <c r="I53" s="27"/>
      <c r="J53" s="2"/>
      <c r="K53" s="2"/>
      <c r="L53" s="46" t="s">
        <v>68</v>
      </c>
      <c r="M53" s="55"/>
      <c r="N53" s="55"/>
      <c r="O53" s="51">
        <f>O52*(1/1.13)</f>
        <v>1944.6017699115046</v>
      </c>
      <c r="P53" s="2"/>
    </row>
    <row r="54" spans="1:16" x14ac:dyDescent="0.25">
      <c r="A54" s="2"/>
      <c r="B54" s="33" t="s">
        <v>41</v>
      </c>
      <c r="C54" s="34">
        <f>C49-C53</f>
        <v>96978.35</v>
      </c>
      <c r="D54" s="27"/>
      <c r="E54" s="49"/>
      <c r="F54" s="49"/>
      <c r="G54" s="49"/>
      <c r="H54" s="49"/>
      <c r="I54" s="27"/>
      <c r="J54" s="2"/>
      <c r="K54" s="2"/>
      <c r="L54" s="46" t="s">
        <v>62</v>
      </c>
      <c r="M54" s="41"/>
      <c r="N54" s="41"/>
      <c r="O54" s="42">
        <f>O52-O53</f>
        <v>252.79823008849553</v>
      </c>
      <c r="P54" s="2"/>
    </row>
    <row r="55" spans="1:16" x14ac:dyDescent="0.25">
      <c r="A55" s="2"/>
      <c r="B55" s="68"/>
      <c r="C55" s="35"/>
      <c r="D55" s="27"/>
      <c r="E55" s="49"/>
      <c r="F55" s="49"/>
      <c r="G55" s="49"/>
      <c r="H55" s="49"/>
      <c r="I55" s="27"/>
      <c r="J55" s="2"/>
      <c r="K55" s="2"/>
      <c r="L55" s="56" t="s">
        <v>69</v>
      </c>
      <c r="M55" s="57"/>
      <c r="N55" s="57"/>
      <c r="O55" s="44">
        <f>O51-O54</f>
        <v>11251.626548672555</v>
      </c>
      <c r="P55" s="2"/>
    </row>
    <row r="56" spans="1:16" x14ac:dyDescent="0.25">
      <c r="A56" s="2"/>
      <c r="B56" s="69"/>
      <c r="C56" s="49"/>
      <c r="D56" s="49"/>
      <c r="E56" s="49"/>
      <c r="F56" s="49"/>
      <c r="G56" s="49"/>
      <c r="H56" s="49"/>
      <c r="I56" s="27"/>
      <c r="J56" s="27"/>
      <c r="K56" s="27"/>
      <c r="L56" s="27"/>
      <c r="M56" s="27"/>
      <c r="N56" s="27"/>
      <c r="O56" s="52"/>
      <c r="P56" s="2"/>
    </row>
    <row r="57" spans="1:16" x14ac:dyDescent="0.25">
      <c r="A57" s="2"/>
      <c r="B57" s="54"/>
      <c r="C57" s="35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52"/>
      <c r="P57" s="2"/>
    </row>
    <row r="58" spans="1:16" ht="26.25" x14ac:dyDescent="0.4">
      <c r="A58" s="2"/>
      <c r="B58" s="3" t="s">
        <v>56</v>
      </c>
      <c r="C58" s="4"/>
      <c r="D58" s="5"/>
      <c r="E58" s="6"/>
      <c r="F58" s="4"/>
      <c r="G58" s="4"/>
      <c r="H58" s="4"/>
      <c r="I58" s="4"/>
      <c r="J58" s="4"/>
      <c r="K58" s="4"/>
      <c r="L58" s="4"/>
      <c r="M58" s="4"/>
      <c r="N58" s="4"/>
      <c r="O58" s="7"/>
      <c r="P58" s="2"/>
    </row>
    <row r="59" spans="1:16" ht="23.25" x14ac:dyDescent="0.35">
      <c r="A59" s="2"/>
      <c r="B59" s="62"/>
      <c r="C59" s="63"/>
      <c r="D59" s="63"/>
      <c r="E59" s="70"/>
      <c r="F59" s="63"/>
      <c r="G59" s="63"/>
      <c r="H59" s="63"/>
      <c r="I59" s="63"/>
      <c r="J59" s="63"/>
      <c r="K59" s="63"/>
      <c r="L59" s="63"/>
      <c r="M59" s="63"/>
      <c r="N59" s="63"/>
      <c r="O59" s="61"/>
      <c r="P59" s="2"/>
    </row>
    <row r="60" spans="1:16" x14ac:dyDescent="0.25">
      <c r="A60" s="2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1"/>
      <c r="P60" s="2"/>
    </row>
    <row r="61" spans="1:16" x14ac:dyDescent="0.2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1"/>
      <c r="P61" s="2"/>
    </row>
    <row r="62" spans="1:16" x14ac:dyDescent="0.25">
      <c r="A62" s="2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1"/>
      <c r="P62" s="2"/>
    </row>
    <row r="63" spans="1:16" x14ac:dyDescent="0.25">
      <c r="A63" s="2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1"/>
      <c r="P63" s="2"/>
    </row>
    <row r="64" spans="1:16" x14ac:dyDescent="0.25">
      <c r="A64" s="2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1"/>
      <c r="P64" s="2"/>
    </row>
    <row r="65" spans="1:16" x14ac:dyDescent="0.25">
      <c r="A65" s="2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2"/>
    </row>
    <row r="66" spans="1:16" x14ac:dyDescent="0.25">
      <c r="A66" s="2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1"/>
      <c r="P66" s="2"/>
    </row>
    <row r="67" spans="1:16" x14ac:dyDescent="0.25">
      <c r="A67" s="2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1"/>
      <c r="P67" s="2"/>
    </row>
    <row r="68" spans="1:16" x14ac:dyDescent="0.25">
      <c r="A68" s="2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1"/>
      <c r="P68" s="2"/>
    </row>
    <row r="69" spans="1:16" x14ac:dyDescent="0.25">
      <c r="A69" s="2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1"/>
      <c r="P69" s="2"/>
    </row>
    <row r="70" spans="1:16" x14ac:dyDescent="0.25">
      <c r="A70" s="2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1"/>
      <c r="P70" s="2"/>
    </row>
    <row r="71" spans="1:16" x14ac:dyDescent="0.25">
      <c r="A71" s="2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1"/>
      <c r="P71" s="2"/>
    </row>
    <row r="72" spans="1:16" x14ac:dyDescent="0.25">
      <c r="A72" s="2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1"/>
      <c r="P72" s="2"/>
    </row>
    <row r="73" spans="1:16" x14ac:dyDescent="0.25">
      <c r="A73" s="2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/>
      <c r="P73" s="2"/>
    </row>
    <row r="74" spans="1:16" x14ac:dyDescent="0.25">
      <c r="A74" s="2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1"/>
      <c r="P74" s="2"/>
    </row>
    <row r="75" spans="1:16" x14ac:dyDescent="0.25">
      <c r="A75" s="2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2"/>
    </row>
    <row r="76" spans="1:16" x14ac:dyDescent="0.25">
      <c r="A76" s="2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1"/>
      <c r="P76" s="2"/>
    </row>
    <row r="77" spans="1:16" x14ac:dyDescent="0.25">
      <c r="A77" s="2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1"/>
      <c r="P77" s="2"/>
    </row>
    <row r="78" spans="1:16" x14ac:dyDescent="0.25">
      <c r="A78" s="2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1"/>
      <c r="P78" s="2"/>
    </row>
    <row r="79" spans="1:16" x14ac:dyDescent="0.25">
      <c r="A79" s="2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1"/>
      <c r="P79" s="2"/>
    </row>
    <row r="80" spans="1:16" x14ac:dyDescent="0.25">
      <c r="A80" s="2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1"/>
      <c r="P80" s="2"/>
    </row>
    <row r="81" spans="1:16" x14ac:dyDescent="0.25">
      <c r="A81" s="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1"/>
      <c r="P81" s="2"/>
    </row>
    <row r="82" spans="1:16" x14ac:dyDescent="0.25">
      <c r="A82" s="2"/>
      <c r="B82" s="6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71"/>
      <c r="P82" s="2"/>
    </row>
    <row r="83" spans="1:16" x14ac:dyDescent="0.25">
      <c r="A83" s="2"/>
      <c r="B83" s="6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71"/>
      <c r="P83" s="2"/>
    </row>
    <row r="84" spans="1:16" x14ac:dyDescent="0.25">
      <c r="A84" s="2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71"/>
      <c r="P84" s="2"/>
    </row>
    <row r="85" spans="1:16" x14ac:dyDescent="0.25">
      <c r="A85" s="2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71"/>
      <c r="P85" s="2"/>
    </row>
    <row r="86" spans="1:16" x14ac:dyDescent="0.25">
      <c r="A86" s="2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71"/>
      <c r="P86" s="2"/>
    </row>
    <row r="87" spans="1:16" x14ac:dyDescent="0.25">
      <c r="A87" s="2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71"/>
      <c r="P87" s="2"/>
    </row>
    <row r="88" spans="1:16" x14ac:dyDescent="0.25">
      <c r="A88" s="2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71"/>
      <c r="P88" s="2"/>
    </row>
    <row r="89" spans="1:16" x14ac:dyDescent="0.25">
      <c r="A89" s="2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71"/>
      <c r="P89" s="2"/>
    </row>
    <row r="90" spans="1:16" x14ac:dyDescent="0.25">
      <c r="A90" s="2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71"/>
      <c r="P90" s="2"/>
    </row>
    <row r="91" spans="1:16" x14ac:dyDescent="0.25">
      <c r="A91" s="2"/>
      <c r="B91" s="72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</sheetData>
  <sheetProtection selectLockedCells="1"/>
  <mergeCells count="2">
    <mergeCell ref="B3:N3"/>
    <mergeCell ref="B4:N4"/>
  </mergeCells>
  <pageMargins left="1" right="1" top="1" bottom="1" header="0.5" footer="0.5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HP</cp:lastModifiedBy>
  <cp:lastPrinted>2013-09-25T16:01:11Z</cp:lastPrinted>
  <dcterms:created xsi:type="dcterms:W3CDTF">2013-09-23T14:55:40Z</dcterms:created>
  <dcterms:modified xsi:type="dcterms:W3CDTF">2021-08-16T19:04:31Z</dcterms:modified>
</cp:coreProperties>
</file>